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2"/>
  </bookViews>
  <sheets>
    <sheet name="Budget Example" sheetId="1" r:id="rId1"/>
    <sheet name="Budget Template" sheetId="2" r:id="rId2"/>
    <sheet name="Costs" sheetId="3" r:id="rId3"/>
  </sheets>
  <definedNames>
    <definedName name="_xlnm.Print_Area" localSheetId="0">'Budget Example'!$A$1:$I$44</definedName>
    <definedName name="_xlnm.Print_Area" localSheetId="1">'Budget Template'!$A$1:$I$44</definedName>
  </definedNames>
  <calcPr fullCalcOnLoad="1"/>
</workbook>
</file>

<file path=xl/sharedStrings.xml><?xml version="1.0" encoding="utf-8"?>
<sst xmlns="http://schemas.openxmlformats.org/spreadsheetml/2006/main" count="115" uniqueCount="84">
  <si>
    <t>Principal Artist/Performer:</t>
  </si>
  <si>
    <t>Date:</t>
  </si>
  <si>
    <t xml:space="preserve">Only Change Figures In Red </t>
  </si>
  <si>
    <t>Attendance's</t>
  </si>
  <si>
    <t>Number of Performances</t>
  </si>
  <si>
    <t>Total Seats per performance</t>
  </si>
  <si>
    <t>Estimated Attendance's</t>
  </si>
  <si>
    <t>Adult - A Res</t>
  </si>
  <si>
    <t>Conceseeion ( Seniors / Students / Groups 8+) - A Res</t>
  </si>
  <si>
    <t>Adult - B Res</t>
  </si>
  <si>
    <t>Conceseeion ( Seniors / Students / Groups 8+) - B Res</t>
  </si>
  <si>
    <t>Adult - C Res (restricted veiwing &amp; padded seats</t>
  </si>
  <si>
    <t>Total Attendance Per Performance</t>
  </si>
  <si>
    <t>Total Ticket Sales</t>
  </si>
  <si>
    <t>Less GST @</t>
  </si>
  <si>
    <t>Estimated Nett Income</t>
  </si>
  <si>
    <t>Less Ticketing cost</t>
  </si>
  <si>
    <t>Less Credit Card</t>
  </si>
  <si>
    <t>Less Royalties</t>
  </si>
  <si>
    <t>Marketing</t>
  </si>
  <si>
    <t>Profit/Loss</t>
  </si>
  <si>
    <t>Our Fab Venue</t>
  </si>
  <si>
    <t>Our Fab Performance</t>
  </si>
  <si>
    <t>Total Capacity per performance</t>
  </si>
  <si>
    <t>Less Complimentary Tickets</t>
  </si>
  <si>
    <t>Revenue - Ticket Sales</t>
  </si>
  <si>
    <t>Total Nett Income</t>
  </si>
  <si>
    <t xml:space="preserve">Less - agreed costs </t>
  </si>
  <si>
    <t>Technical</t>
  </si>
  <si>
    <t>Fab Venue Split</t>
  </si>
  <si>
    <t>Fab Producer Split</t>
  </si>
  <si>
    <t>Ushers</t>
  </si>
  <si>
    <t>FOH Manager</t>
  </si>
  <si>
    <t xml:space="preserve">Sound </t>
  </si>
  <si>
    <t>Sound Operator</t>
  </si>
  <si>
    <t>Lighting Operation</t>
  </si>
  <si>
    <t>Follow Spot Hire</t>
  </si>
  <si>
    <t>Follow Sport Operator</t>
  </si>
  <si>
    <t>Consumables</t>
  </si>
  <si>
    <t>Risers</t>
  </si>
  <si>
    <t>Backline</t>
  </si>
  <si>
    <t>DLE Production</t>
  </si>
  <si>
    <t>Poster Production</t>
  </si>
  <si>
    <t>DLE and Poster Distribution</t>
  </si>
  <si>
    <t>Publicity Management</t>
  </si>
  <si>
    <t>Special Promotion</t>
  </si>
  <si>
    <t>Venue</t>
  </si>
  <si>
    <t>Producer</t>
  </si>
  <si>
    <t>Per Diems</t>
  </si>
  <si>
    <t>Advertising - Other</t>
  </si>
  <si>
    <t>Artwork/Designer Time</t>
  </si>
  <si>
    <t>Lighting</t>
  </si>
  <si>
    <t>Technical Manager</t>
  </si>
  <si>
    <t>Advertising - Newspaper</t>
  </si>
  <si>
    <t>Advertising - Radio</t>
  </si>
  <si>
    <t>Box Office Staff</t>
  </si>
  <si>
    <t>Artistic</t>
  </si>
  <si>
    <t>Performers</t>
  </si>
  <si>
    <t>Director</t>
  </si>
  <si>
    <t>Choreographer</t>
  </si>
  <si>
    <t>Design - Set/Sound/Lighting/Costume</t>
  </si>
  <si>
    <t>Producer/Company</t>
  </si>
  <si>
    <t>Production</t>
  </si>
  <si>
    <t>Set/Props</t>
  </si>
  <si>
    <t>Crew - Pack in/out</t>
  </si>
  <si>
    <t>Flyman/Mechanist</t>
  </si>
  <si>
    <t>Costumes</t>
  </si>
  <si>
    <t>Production/Tour Manager</t>
  </si>
  <si>
    <t>Freight</t>
  </si>
  <si>
    <t>Travel Costs</t>
  </si>
  <si>
    <t>Accomodation</t>
  </si>
  <si>
    <t>Flights/Petrol/Vehicle Hire</t>
  </si>
  <si>
    <t>Taxis/ground</t>
  </si>
  <si>
    <t>Venue Hire (power,cleaning)</t>
  </si>
  <si>
    <t>Audience Development</t>
  </si>
  <si>
    <t>Total Artistic</t>
  </si>
  <si>
    <t>Total Production</t>
  </si>
  <si>
    <t>Total Travel</t>
  </si>
  <si>
    <t>Total Venue</t>
  </si>
  <si>
    <t>Total Marketing</t>
  </si>
  <si>
    <t>Costs excluding GST</t>
  </si>
  <si>
    <t>Contingency</t>
  </si>
  <si>
    <t>Total Costs</t>
  </si>
  <si>
    <t>Share of Expenditure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</si>
</sst>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(&quot;$&quot;* #,##0.00_);_(&quot;$&quot;* \(#,##0.00\);_(&quot;$&quot;* &quot;-&quot;??_);_(@_)"/>
    <numFmt numFmtId="166" formatCode="[$-1409]dddd\,\ d\ mmmm\ yyyy"/>
    <numFmt numFmtId="167" formatCode="0.0%"/>
    <numFmt numFmtId="168" formatCode="_(* #,##0.00_);_(* \(#,##0.00\);_(* &quot;-&quot;??_);_(@_)"/>
    <numFmt numFmtId="169" formatCode="_(* #,##0_);_(* \(#,##0\);_(* &quot;-&quot;??_);_(@_)"/>
    <numFmt numFmtId="170" formatCode="_(&quot;$&quot;* #,##0_);_(&quot;$&quot;* \(#,##0\);_(&quot;$&quot;* &quot;-&quot;??_);_(@_)"/>
  </numFmts>
  <fonts count="46">
    <font>
      <sz val="9"/>
      <name val="Geneva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Geneva"/>
      <family val="0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i/>
      <sz val="16"/>
      <name val="Arial"/>
      <family val="2"/>
    </font>
    <font>
      <b/>
      <sz val="8"/>
      <color indexed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/>
    </xf>
    <xf numFmtId="9" fontId="2" fillId="0" borderId="15" xfId="60" applyFont="1" applyBorder="1" applyAlignment="1">
      <alignment horizontal="center"/>
    </xf>
    <xf numFmtId="9" fontId="2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4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10" fontId="7" fillId="0" borderId="18" xfId="6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165" fontId="7" fillId="0" borderId="17" xfId="45" applyFont="1" applyBorder="1" applyAlignment="1">
      <alignment/>
    </xf>
    <xf numFmtId="165" fontId="3" fillId="0" borderId="15" xfId="45" applyFont="1" applyBorder="1" applyAlignment="1">
      <alignment/>
    </xf>
    <xf numFmtId="165" fontId="7" fillId="0" borderId="15" xfId="45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4" xfId="45" applyFont="1" applyBorder="1" applyAlignment="1">
      <alignment/>
    </xf>
    <xf numFmtId="0" fontId="3" fillId="0" borderId="13" xfId="0" applyFont="1" applyBorder="1" applyAlignment="1">
      <alignment horizontal="right"/>
    </xf>
    <xf numFmtId="10" fontId="45" fillId="0" borderId="15" xfId="60" applyNumberFormat="1" applyFont="1" applyBorder="1" applyAlignment="1">
      <alignment/>
    </xf>
    <xf numFmtId="165" fontId="2" fillId="0" borderId="15" xfId="45" applyFont="1" applyBorder="1" applyAlignment="1">
      <alignment/>
    </xf>
    <xf numFmtId="9" fontId="45" fillId="0" borderId="15" xfId="60" applyFont="1" applyBorder="1" applyAlignment="1">
      <alignment/>
    </xf>
    <xf numFmtId="165" fontId="3" fillId="0" borderId="15" xfId="45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3" fillId="0" borderId="21" xfId="0" applyFont="1" applyBorder="1" applyAlignment="1">
      <alignment/>
    </xf>
    <xf numFmtId="9" fontId="7" fillId="0" borderId="15" xfId="60" applyNumberFormat="1" applyFont="1" applyBorder="1" applyAlignment="1">
      <alignment/>
    </xf>
    <xf numFmtId="9" fontId="9" fillId="0" borderId="15" xfId="60" applyFont="1" applyBorder="1" applyAlignment="1">
      <alignment/>
    </xf>
    <xf numFmtId="10" fontId="7" fillId="0" borderId="0" xfId="6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65" fontId="45" fillId="0" borderId="15" xfId="45" applyFont="1" applyBorder="1" applyAlignment="1">
      <alignment/>
    </xf>
    <xf numFmtId="0" fontId="3" fillId="0" borderId="15" xfId="0" applyFont="1" applyBorder="1" applyAlignment="1">
      <alignment horizontal="left"/>
    </xf>
    <xf numFmtId="44" fontId="3" fillId="0" borderId="15" xfId="0" applyNumberFormat="1" applyFont="1" applyBorder="1" applyAlignment="1">
      <alignment/>
    </xf>
    <xf numFmtId="167" fontId="45" fillId="0" borderId="15" xfId="6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5" xfId="57" applyFont="1" applyFill="1" applyBorder="1">
      <alignment/>
      <protection/>
    </xf>
    <xf numFmtId="0" fontId="11" fillId="0" borderId="15" xfId="57" applyFont="1" applyFill="1" applyBorder="1">
      <alignment/>
      <protection/>
    </xf>
    <xf numFmtId="0" fontId="10" fillId="0" borderId="15" xfId="0" applyFont="1" applyBorder="1" applyAlignment="1">
      <alignment/>
    </xf>
    <xf numFmtId="0" fontId="10" fillId="0" borderId="15" xfId="57" applyFont="1" applyBorder="1">
      <alignment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right"/>
    </xf>
    <xf numFmtId="9" fontId="10" fillId="0" borderId="0" xfId="60" applyFont="1" applyAlignment="1">
      <alignment/>
    </xf>
    <xf numFmtId="0" fontId="11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A34" sqref="A34"/>
    </sheetView>
  </sheetViews>
  <sheetFormatPr defaultColWidth="10.875" defaultRowHeight="12"/>
  <cols>
    <col min="1" max="1" width="39.875" style="2" bestFit="1" customWidth="1"/>
    <col min="2" max="2" width="9.875" style="2" bestFit="1" customWidth="1"/>
    <col min="3" max="8" width="10.375" style="2" bestFit="1" customWidth="1"/>
    <col min="9" max="9" width="9.875" style="2" bestFit="1" customWidth="1"/>
    <col min="10" max="11" width="10.875" style="2" customWidth="1"/>
    <col min="12" max="12" width="16.375" style="2" bestFit="1" customWidth="1"/>
    <col min="13" max="13" width="10.875" style="39" customWidth="1"/>
    <col min="14" max="16384" width="10.875" style="2" customWidth="1"/>
  </cols>
  <sheetData>
    <row r="1" spans="1:9" ht="20.25">
      <c r="A1" s="41" t="s">
        <v>21</v>
      </c>
      <c r="B1" s="1"/>
      <c r="C1" s="1"/>
      <c r="D1" s="1"/>
      <c r="E1" s="1"/>
      <c r="F1" s="1"/>
      <c r="G1" s="1"/>
      <c r="H1" s="1"/>
      <c r="I1" s="5"/>
    </row>
    <row r="2" spans="1:9" ht="11.25">
      <c r="A2" s="3" t="s">
        <v>0</v>
      </c>
      <c r="B2" s="65" t="s">
        <v>22</v>
      </c>
      <c r="C2" s="65"/>
      <c r="D2" s="65"/>
      <c r="E2" s="66"/>
      <c r="F2" s="66"/>
      <c r="G2" s="5"/>
      <c r="H2" s="5"/>
      <c r="I2" s="5"/>
    </row>
    <row r="3" spans="1:9" ht="11.25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11.25">
      <c r="A4" s="8"/>
      <c r="B4" s="5"/>
      <c r="C4" s="5"/>
      <c r="D4" s="5"/>
      <c r="E4" s="9"/>
      <c r="F4" s="9"/>
      <c r="G4" s="9"/>
      <c r="H4" s="9"/>
      <c r="I4" s="5"/>
    </row>
    <row r="5" spans="1:9" ht="11.25">
      <c r="A5" s="7" t="s">
        <v>2</v>
      </c>
      <c r="B5" s="5"/>
      <c r="C5" s="10"/>
      <c r="D5" s="10"/>
      <c r="E5" s="10"/>
      <c r="F5" s="10"/>
      <c r="G5" s="10"/>
      <c r="H5" s="10"/>
      <c r="I5" s="10"/>
    </row>
    <row r="6" spans="1:9" ht="11.25">
      <c r="A6" s="8"/>
      <c r="B6" s="5"/>
      <c r="C6" s="5"/>
      <c r="D6" s="5"/>
      <c r="E6" s="5"/>
      <c r="F6" s="5"/>
      <c r="G6" s="5"/>
      <c r="H6" s="5"/>
      <c r="I6" s="42"/>
    </row>
    <row r="7" spans="1:9" ht="11.25">
      <c r="A7" s="11" t="s">
        <v>3</v>
      </c>
      <c r="B7" s="12"/>
      <c r="C7" s="14">
        <v>0.2</v>
      </c>
      <c r="D7" s="14">
        <v>0.4</v>
      </c>
      <c r="E7" s="13">
        <v>0.5</v>
      </c>
      <c r="F7" s="13">
        <v>0.55</v>
      </c>
      <c r="G7" s="13">
        <v>0.6</v>
      </c>
      <c r="H7" s="13">
        <v>0.8</v>
      </c>
      <c r="I7" s="13">
        <v>1</v>
      </c>
    </row>
    <row r="8" spans="1:9" ht="11.25">
      <c r="A8" s="15" t="s">
        <v>4</v>
      </c>
      <c r="B8" s="16">
        <v>1</v>
      </c>
      <c r="C8" s="15"/>
      <c r="D8" s="15"/>
      <c r="E8" s="15"/>
      <c r="F8" s="15"/>
      <c r="G8" s="15"/>
      <c r="H8" s="15"/>
      <c r="I8" s="15"/>
    </row>
    <row r="9" spans="1:9" ht="11.25">
      <c r="A9" s="15" t="s">
        <v>23</v>
      </c>
      <c r="B9" s="16">
        <v>980</v>
      </c>
      <c r="C9" s="15"/>
      <c r="D9" s="15"/>
      <c r="E9" s="15"/>
      <c r="F9" s="15"/>
      <c r="G9" s="15"/>
      <c r="H9" s="15"/>
      <c r="I9" s="15"/>
    </row>
    <row r="10" spans="1:9" ht="11.25">
      <c r="A10" s="15" t="s">
        <v>24</v>
      </c>
      <c r="B10" s="16">
        <v>50</v>
      </c>
      <c r="C10" s="15"/>
      <c r="D10" s="15"/>
      <c r="E10" s="15"/>
      <c r="F10" s="15"/>
      <c r="G10" s="15"/>
      <c r="H10" s="15"/>
      <c r="I10" s="15"/>
    </row>
    <row r="11" spans="1:9" ht="11.25">
      <c r="A11" s="15" t="s">
        <v>5</v>
      </c>
      <c r="B11" s="48">
        <f>B9-B10</f>
        <v>930</v>
      </c>
      <c r="C11" s="23">
        <f aca="true" t="shared" si="0" ref="C11:I11">$B$11*C7*$B$8</f>
        <v>186</v>
      </c>
      <c r="D11" s="23">
        <f t="shared" si="0"/>
        <v>372</v>
      </c>
      <c r="E11" s="23">
        <f t="shared" si="0"/>
        <v>465</v>
      </c>
      <c r="F11" s="23">
        <f t="shared" si="0"/>
        <v>511.50000000000006</v>
      </c>
      <c r="G11" s="23">
        <f t="shared" si="0"/>
        <v>558</v>
      </c>
      <c r="H11" s="23">
        <f t="shared" si="0"/>
        <v>744</v>
      </c>
      <c r="I11" s="23">
        <f t="shared" si="0"/>
        <v>930</v>
      </c>
    </row>
    <row r="12" spans="1:9" ht="11.2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1.25">
      <c r="A13" s="8" t="s">
        <v>6</v>
      </c>
      <c r="B13" s="17"/>
      <c r="C13" s="18"/>
      <c r="D13" s="18"/>
      <c r="E13" s="18"/>
      <c r="F13" s="18"/>
      <c r="G13" s="18"/>
      <c r="H13" s="18"/>
      <c r="I13" s="18"/>
    </row>
    <row r="14" spans="1:9" ht="11.25">
      <c r="A14" s="16" t="s">
        <v>7</v>
      </c>
      <c r="B14" s="43">
        <v>0.2</v>
      </c>
      <c r="C14" s="19">
        <f aca="true" t="shared" si="1" ref="C14:I14">C11*$B$14</f>
        <v>37.2</v>
      </c>
      <c r="D14" s="19">
        <f t="shared" si="1"/>
        <v>74.4</v>
      </c>
      <c r="E14" s="19">
        <f t="shared" si="1"/>
        <v>93</v>
      </c>
      <c r="F14" s="19">
        <f t="shared" si="1"/>
        <v>102.30000000000001</v>
      </c>
      <c r="G14" s="19">
        <f t="shared" si="1"/>
        <v>111.60000000000001</v>
      </c>
      <c r="H14" s="19">
        <f t="shared" si="1"/>
        <v>148.8</v>
      </c>
      <c r="I14" s="19">
        <f t="shared" si="1"/>
        <v>186</v>
      </c>
    </row>
    <row r="15" spans="1:9" ht="11.25">
      <c r="A15" s="16" t="s">
        <v>8</v>
      </c>
      <c r="B15" s="43">
        <v>0.1</v>
      </c>
      <c r="C15" s="20">
        <f aca="true" t="shared" si="2" ref="C15:I15">C11*$B$15</f>
        <v>18.6</v>
      </c>
      <c r="D15" s="20">
        <f t="shared" si="2"/>
        <v>37.2</v>
      </c>
      <c r="E15" s="20">
        <f t="shared" si="2"/>
        <v>46.5</v>
      </c>
      <c r="F15" s="20">
        <f t="shared" si="2"/>
        <v>51.150000000000006</v>
      </c>
      <c r="G15" s="20">
        <f t="shared" si="2"/>
        <v>55.800000000000004</v>
      </c>
      <c r="H15" s="20">
        <f t="shared" si="2"/>
        <v>74.4</v>
      </c>
      <c r="I15" s="20">
        <f t="shared" si="2"/>
        <v>93</v>
      </c>
    </row>
    <row r="16" spans="1:9" ht="11.25">
      <c r="A16" s="16" t="s">
        <v>9</v>
      </c>
      <c r="B16" s="43">
        <v>0.4</v>
      </c>
      <c r="C16" s="19">
        <f aca="true" t="shared" si="3" ref="C16:I16">C11*$B$16</f>
        <v>74.4</v>
      </c>
      <c r="D16" s="19">
        <f t="shared" si="3"/>
        <v>148.8</v>
      </c>
      <c r="E16" s="19">
        <f t="shared" si="3"/>
        <v>186</v>
      </c>
      <c r="F16" s="19">
        <f t="shared" si="3"/>
        <v>204.60000000000002</v>
      </c>
      <c r="G16" s="19">
        <f t="shared" si="3"/>
        <v>223.20000000000002</v>
      </c>
      <c r="H16" s="19">
        <f t="shared" si="3"/>
        <v>297.6</v>
      </c>
      <c r="I16" s="19">
        <f t="shared" si="3"/>
        <v>372</v>
      </c>
    </row>
    <row r="17" spans="1:9" ht="11.25">
      <c r="A17" s="16" t="s">
        <v>10</v>
      </c>
      <c r="B17" s="43">
        <v>0.2</v>
      </c>
      <c r="C17" s="19">
        <f aca="true" t="shared" si="4" ref="C17:I17">C11*$B$17</f>
        <v>37.2</v>
      </c>
      <c r="D17" s="19">
        <f t="shared" si="4"/>
        <v>74.4</v>
      </c>
      <c r="E17" s="19">
        <f t="shared" si="4"/>
        <v>93</v>
      </c>
      <c r="F17" s="19">
        <f t="shared" si="4"/>
        <v>102.30000000000001</v>
      </c>
      <c r="G17" s="19">
        <f t="shared" si="4"/>
        <v>111.60000000000001</v>
      </c>
      <c r="H17" s="19">
        <f t="shared" si="4"/>
        <v>148.8</v>
      </c>
      <c r="I17" s="19">
        <f t="shared" si="4"/>
        <v>186</v>
      </c>
    </row>
    <row r="18" spans="1:9" ht="11.25">
      <c r="A18" s="16" t="s">
        <v>11</v>
      </c>
      <c r="B18" s="43">
        <v>0.1</v>
      </c>
      <c r="C18" s="19">
        <f aca="true" t="shared" si="5" ref="C18:I18">C11*$B$18</f>
        <v>18.6</v>
      </c>
      <c r="D18" s="19">
        <f t="shared" si="5"/>
        <v>37.2</v>
      </c>
      <c r="E18" s="19">
        <f t="shared" si="5"/>
        <v>46.5</v>
      </c>
      <c r="F18" s="19">
        <f t="shared" si="5"/>
        <v>51.150000000000006</v>
      </c>
      <c r="G18" s="19">
        <f t="shared" si="5"/>
        <v>55.800000000000004</v>
      </c>
      <c r="H18" s="19">
        <f t="shared" si="5"/>
        <v>74.4</v>
      </c>
      <c r="I18" s="19">
        <f t="shared" si="5"/>
        <v>93</v>
      </c>
    </row>
    <row r="19" spans="1:13" ht="11.25">
      <c r="A19" s="21" t="s">
        <v>12</v>
      </c>
      <c r="B19" s="22"/>
      <c r="C19" s="23">
        <f>SUM(C14:C18)</f>
        <v>186.00000000000003</v>
      </c>
      <c r="D19" s="23">
        <f aca="true" t="shared" si="6" ref="D19:I19">SUM(D14:D18)</f>
        <v>372.00000000000006</v>
      </c>
      <c r="E19" s="23">
        <f t="shared" si="6"/>
        <v>465</v>
      </c>
      <c r="F19" s="23">
        <f t="shared" si="6"/>
        <v>511.5000000000001</v>
      </c>
      <c r="G19" s="23">
        <f t="shared" si="6"/>
        <v>558</v>
      </c>
      <c r="H19" s="23">
        <f t="shared" si="6"/>
        <v>744.0000000000001</v>
      </c>
      <c r="I19" s="23">
        <f t="shared" si="6"/>
        <v>930</v>
      </c>
      <c r="M19" s="2"/>
    </row>
    <row r="20" spans="1:13" ht="11.25">
      <c r="A20" s="8"/>
      <c r="B20" s="45"/>
      <c r="C20" s="46"/>
      <c r="D20" s="46"/>
      <c r="E20" s="46"/>
      <c r="F20" s="46"/>
      <c r="G20" s="46"/>
      <c r="H20" s="46"/>
      <c r="I20" s="47"/>
      <c r="M20" s="2"/>
    </row>
    <row r="21" spans="1:13" ht="11.25">
      <c r="A21" s="8"/>
      <c r="B21" s="5"/>
      <c r="C21" s="5"/>
      <c r="D21" s="5"/>
      <c r="E21" s="5"/>
      <c r="F21" s="5"/>
      <c r="G21" s="5"/>
      <c r="H21" s="5"/>
      <c r="I21" s="6"/>
      <c r="M21" s="2"/>
    </row>
    <row r="22" spans="1:13" ht="11.25">
      <c r="A22" s="50" t="s">
        <v>25</v>
      </c>
      <c r="B22" s="49"/>
      <c r="C22" s="13">
        <f aca="true" t="shared" si="7" ref="C22:I22">C7</f>
        <v>0.2</v>
      </c>
      <c r="D22" s="13">
        <f t="shared" si="7"/>
        <v>0.4</v>
      </c>
      <c r="E22" s="13">
        <f t="shared" si="7"/>
        <v>0.5</v>
      </c>
      <c r="F22" s="13">
        <f t="shared" si="7"/>
        <v>0.55</v>
      </c>
      <c r="G22" s="13">
        <f t="shared" si="7"/>
        <v>0.6</v>
      </c>
      <c r="H22" s="13">
        <f t="shared" si="7"/>
        <v>0.8</v>
      </c>
      <c r="I22" s="13">
        <f t="shared" si="7"/>
        <v>1</v>
      </c>
      <c r="M22" s="2"/>
    </row>
    <row r="23" spans="1:13" ht="11.25">
      <c r="A23" s="24" t="str">
        <f>A14</f>
        <v>Adult - A Res</v>
      </c>
      <c r="B23" s="25">
        <v>85</v>
      </c>
      <c r="C23" s="26">
        <f aca="true" t="shared" si="8" ref="C23:I23">$B$23*C14</f>
        <v>3162.0000000000005</v>
      </c>
      <c r="D23" s="26">
        <f t="shared" si="8"/>
        <v>6324.000000000001</v>
      </c>
      <c r="E23" s="26">
        <f t="shared" si="8"/>
        <v>7905</v>
      </c>
      <c r="F23" s="26">
        <f t="shared" si="8"/>
        <v>8695.500000000002</v>
      </c>
      <c r="G23" s="26">
        <f t="shared" si="8"/>
        <v>9486</v>
      </c>
      <c r="H23" s="26">
        <f t="shared" si="8"/>
        <v>12648.000000000002</v>
      </c>
      <c r="I23" s="26">
        <f t="shared" si="8"/>
        <v>15810</v>
      </c>
      <c r="M23" s="2"/>
    </row>
    <row r="24" spans="1:13" ht="11.25">
      <c r="A24" s="24" t="str">
        <f>A15</f>
        <v>Conceseeion ( Seniors / Students / Groups 8+) - A Res</v>
      </c>
      <c r="B24" s="27">
        <v>80</v>
      </c>
      <c r="C24" s="26">
        <f aca="true" t="shared" si="9" ref="C24:I24">$B$24*C15</f>
        <v>1488</v>
      </c>
      <c r="D24" s="26">
        <f t="shared" si="9"/>
        <v>2976</v>
      </c>
      <c r="E24" s="26">
        <f t="shared" si="9"/>
        <v>3720</v>
      </c>
      <c r="F24" s="26">
        <f t="shared" si="9"/>
        <v>4092.0000000000005</v>
      </c>
      <c r="G24" s="26">
        <f t="shared" si="9"/>
        <v>4464</v>
      </c>
      <c r="H24" s="26">
        <f t="shared" si="9"/>
        <v>5952</v>
      </c>
      <c r="I24" s="26">
        <f t="shared" si="9"/>
        <v>7440</v>
      </c>
      <c r="M24" s="2"/>
    </row>
    <row r="25" spans="1:13" ht="11.25">
      <c r="A25" s="24" t="str">
        <f>A16</f>
        <v>Adult - B Res</v>
      </c>
      <c r="B25" s="25">
        <v>60</v>
      </c>
      <c r="C25" s="26">
        <f aca="true" t="shared" si="10" ref="C25:I25">$B$25*C16</f>
        <v>4464</v>
      </c>
      <c r="D25" s="26">
        <f t="shared" si="10"/>
        <v>8928</v>
      </c>
      <c r="E25" s="26">
        <f t="shared" si="10"/>
        <v>11160</v>
      </c>
      <c r="F25" s="26">
        <f t="shared" si="10"/>
        <v>12276.000000000002</v>
      </c>
      <c r="G25" s="26">
        <f t="shared" si="10"/>
        <v>13392.000000000002</v>
      </c>
      <c r="H25" s="26">
        <f t="shared" si="10"/>
        <v>17856</v>
      </c>
      <c r="I25" s="26">
        <f t="shared" si="10"/>
        <v>22320</v>
      </c>
      <c r="M25" s="2"/>
    </row>
    <row r="26" spans="1:9" ht="11.25">
      <c r="A26" s="24" t="str">
        <f>A17</f>
        <v>Conceseeion ( Seniors / Students / Groups 8+) - B Res</v>
      </c>
      <c r="B26" s="27">
        <v>55</v>
      </c>
      <c r="C26" s="26">
        <f aca="true" t="shared" si="11" ref="C26:I26">$B$26*C17</f>
        <v>2046.0000000000002</v>
      </c>
      <c r="D26" s="26">
        <f t="shared" si="11"/>
        <v>4092.0000000000005</v>
      </c>
      <c r="E26" s="26">
        <f t="shared" si="11"/>
        <v>5115</v>
      </c>
      <c r="F26" s="26">
        <f t="shared" si="11"/>
        <v>5626.500000000001</v>
      </c>
      <c r="G26" s="26">
        <f t="shared" si="11"/>
        <v>6138.000000000001</v>
      </c>
      <c r="H26" s="26">
        <f t="shared" si="11"/>
        <v>8184.000000000001</v>
      </c>
      <c r="I26" s="26">
        <f t="shared" si="11"/>
        <v>10230</v>
      </c>
    </row>
    <row r="27" spans="1:9" ht="11.25">
      <c r="A27" s="28" t="str">
        <f>A18</f>
        <v>Adult - C Res (restricted veiwing &amp; padded seats</v>
      </c>
      <c r="B27" s="27">
        <v>40</v>
      </c>
      <c r="C27" s="26">
        <f aca="true" t="shared" si="12" ref="C27:I27">$B$27*C18</f>
        <v>744</v>
      </c>
      <c r="D27" s="26">
        <f t="shared" si="12"/>
        <v>1488</v>
      </c>
      <c r="E27" s="26">
        <f t="shared" si="12"/>
        <v>1860</v>
      </c>
      <c r="F27" s="26">
        <f t="shared" si="12"/>
        <v>2046.0000000000002</v>
      </c>
      <c r="G27" s="26">
        <f t="shared" si="12"/>
        <v>2232</v>
      </c>
      <c r="H27" s="26">
        <f t="shared" si="12"/>
        <v>2976</v>
      </c>
      <c r="I27" s="26">
        <f t="shared" si="12"/>
        <v>3720</v>
      </c>
    </row>
    <row r="28" spans="1:9" ht="11.25">
      <c r="A28" s="29" t="s">
        <v>13</v>
      </c>
      <c r="B28" s="26"/>
      <c r="C28" s="30">
        <f>SUM(C23:C27)</f>
        <v>11904</v>
      </c>
      <c r="D28" s="30">
        <f aca="true" t="shared" si="13" ref="D28:I28">SUM(D23:D27)</f>
        <v>23808</v>
      </c>
      <c r="E28" s="30">
        <f t="shared" si="13"/>
        <v>29760</v>
      </c>
      <c r="F28" s="30">
        <f t="shared" si="13"/>
        <v>32736.000000000004</v>
      </c>
      <c r="G28" s="30">
        <f t="shared" si="13"/>
        <v>35712</v>
      </c>
      <c r="H28" s="30">
        <f t="shared" si="13"/>
        <v>47616</v>
      </c>
      <c r="I28" s="30">
        <f t="shared" si="13"/>
        <v>59520</v>
      </c>
    </row>
    <row r="29" spans="1:9" ht="11.25">
      <c r="A29" s="31" t="s">
        <v>14</v>
      </c>
      <c r="B29" s="32"/>
      <c r="C29" s="26">
        <f>C28*3/23</f>
        <v>1552.695652173913</v>
      </c>
      <c r="D29" s="26">
        <f aca="true" t="shared" si="14" ref="D29:I29">D28*3/23</f>
        <v>3105.391304347826</v>
      </c>
      <c r="E29" s="26">
        <f t="shared" si="14"/>
        <v>3881.7391304347825</v>
      </c>
      <c r="F29" s="26">
        <f t="shared" si="14"/>
        <v>4269.913043478262</v>
      </c>
      <c r="G29" s="26">
        <f t="shared" si="14"/>
        <v>4658.086956521739</v>
      </c>
      <c r="H29" s="26">
        <f t="shared" si="14"/>
        <v>6210.782608695652</v>
      </c>
      <c r="I29" s="26">
        <f t="shared" si="14"/>
        <v>7763.478260869565</v>
      </c>
    </row>
    <row r="30" spans="1:15" ht="11.25">
      <c r="A30" s="29" t="s">
        <v>15</v>
      </c>
      <c r="B30" s="33"/>
      <c r="C30" s="33">
        <f aca="true" t="shared" si="15" ref="C30:I30">C28-C29</f>
        <v>10351.304347826088</v>
      </c>
      <c r="D30" s="33">
        <f t="shared" si="15"/>
        <v>20702.608695652176</v>
      </c>
      <c r="E30" s="33">
        <f t="shared" si="15"/>
        <v>25878.260869565216</v>
      </c>
      <c r="F30" s="33">
        <f t="shared" si="15"/>
        <v>28466.086956521744</v>
      </c>
      <c r="G30" s="33">
        <f t="shared" si="15"/>
        <v>31053.91304347826</v>
      </c>
      <c r="H30" s="33">
        <f t="shared" si="15"/>
        <v>41405.21739130435</v>
      </c>
      <c r="I30" s="33">
        <f t="shared" si="15"/>
        <v>51756.52173913043</v>
      </c>
      <c r="L30" s="37"/>
      <c r="M30" s="40"/>
      <c r="N30" s="37"/>
      <c r="O30" s="37"/>
    </row>
    <row r="31" spans="1:15" ht="11.25">
      <c r="A31" s="21"/>
      <c r="B31" s="34"/>
      <c r="C31" s="26"/>
      <c r="D31" s="26"/>
      <c r="E31" s="26"/>
      <c r="F31" s="26"/>
      <c r="G31" s="26"/>
      <c r="H31" s="26"/>
      <c r="I31" s="26"/>
      <c r="L31" s="37"/>
      <c r="M31" s="40"/>
      <c r="N31" s="37"/>
      <c r="O31" s="37"/>
    </row>
    <row r="32" spans="1:9" ht="11.25">
      <c r="A32" s="21" t="s">
        <v>16</v>
      </c>
      <c r="B32" s="27">
        <v>2.75</v>
      </c>
      <c r="C32" s="26">
        <f aca="true" t="shared" si="16" ref="C32:I32">C19*$B$32</f>
        <v>511.50000000000006</v>
      </c>
      <c r="D32" s="26">
        <f t="shared" si="16"/>
        <v>1023.0000000000001</v>
      </c>
      <c r="E32" s="26">
        <f t="shared" si="16"/>
        <v>1278.75</v>
      </c>
      <c r="F32" s="26">
        <f t="shared" si="16"/>
        <v>1406.6250000000002</v>
      </c>
      <c r="G32" s="26">
        <f t="shared" si="16"/>
        <v>1534.5</v>
      </c>
      <c r="H32" s="26">
        <f t="shared" si="16"/>
        <v>2046.0000000000002</v>
      </c>
      <c r="I32" s="26">
        <f t="shared" si="16"/>
        <v>2557.5</v>
      </c>
    </row>
    <row r="33" spans="1:9" ht="11.25">
      <c r="A33" s="21" t="s">
        <v>17</v>
      </c>
      <c r="B33" s="54">
        <v>0.025</v>
      </c>
      <c r="C33" s="35">
        <f aca="true" t="shared" si="17" ref="C33:I33">$B$33*C30</f>
        <v>258.7826086956522</v>
      </c>
      <c r="D33" s="35">
        <f t="shared" si="17"/>
        <v>517.5652173913044</v>
      </c>
      <c r="E33" s="35">
        <f t="shared" si="17"/>
        <v>646.9565217391305</v>
      </c>
      <c r="F33" s="35">
        <f t="shared" si="17"/>
        <v>711.6521739130436</v>
      </c>
      <c r="G33" s="35">
        <f t="shared" si="17"/>
        <v>776.3478260869565</v>
      </c>
      <c r="H33" s="35">
        <f t="shared" si="17"/>
        <v>1035.1304347826087</v>
      </c>
      <c r="I33" s="35">
        <f t="shared" si="17"/>
        <v>1293.913043478261</v>
      </c>
    </row>
    <row r="34" spans="1:9" ht="11.25">
      <c r="A34" s="21" t="s">
        <v>18</v>
      </c>
      <c r="B34" s="34">
        <v>0.1</v>
      </c>
      <c r="C34" s="26">
        <f aca="true" t="shared" si="18" ref="C34:I34">C30*$B$34</f>
        <v>1035.1304347826087</v>
      </c>
      <c r="D34" s="26">
        <f t="shared" si="18"/>
        <v>2070.2608695652175</v>
      </c>
      <c r="E34" s="26">
        <f t="shared" si="18"/>
        <v>2587.826086956522</v>
      </c>
      <c r="F34" s="26">
        <f t="shared" si="18"/>
        <v>2846.6086956521744</v>
      </c>
      <c r="G34" s="26">
        <f t="shared" si="18"/>
        <v>3105.391304347826</v>
      </c>
      <c r="H34" s="26">
        <f t="shared" si="18"/>
        <v>4140.521739130435</v>
      </c>
      <c r="I34" s="26">
        <f t="shared" si="18"/>
        <v>5175.652173913044</v>
      </c>
    </row>
    <row r="35" spans="1:9" ht="11.25">
      <c r="A35" s="29" t="s">
        <v>26</v>
      </c>
      <c r="B35" s="34"/>
      <c r="C35" s="33">
        <f aca="true" t="shared" si="19" ref="C35:I35">C30-C31-C32-C33-C34</f>
        <v>8545.891304347828</v>
      </c>
      <c r="D35" s="33">
        <f t="shared" si="19"/>
        <v>17091.782608695656</v>
      </c>
      <c r="E35" s="33">
        <f t="shared" si="19"/>
        <v>21364.72826086956</v>
      </c>
      <c r="F35" s="33">
        <f t="shared" si="19"/>
        <v>23501.201086956524</v>
      </c>
      <c r="G35" s="33">
        <f t="shared" si="19"/>
        <v>25637.67391304348</v>
      </c>
      <c r="H35" s="33">
        <f t="shared" si="19"/>
        <v>34183.56521739131</v>
      </c>
      <c r="I35" s="33">
        <f t="shared" si="19"/>
        <v>42729.45652173912</v>
      </c>
    </row>
    <row r="36" spans="1:9" ht="11.25">
      <c r="A36" s="29"/>
      <c r="B36" s="34"/>
      <c r="C36" s="33"/>
      <c r="D36" s="33"/>
      <c r="E36" s="33"/>
      <c r="F36" s="33"/>
      <c r="G36" s="33"/>
      <c r="H36" s="33"/>
      <c r="I36" s="33"/>
    </row>
    <row r="37" spans="1:9" ht="11.25">
      <c r="A37" s="29" t="s">
        <v>27</v>
      </c>
      <c r="B37" s="33"/>
      <c r="C37" s="33"/>
      <c r="D37" s="33"/>
      <c r="E37" s="33"/>
      <c r="F37" s="33"/>
      <c r="G37" s="33"/>
      <c r="H37" s="33"/>
      <c r="I37" s="33"/>
    </row>
    <row r="38" spans="1:9" ht="11.25">
      <c r="A38" s="21" t="s">
        <v>19</v>
      </c>
      <c r="B38" s="51">
        <v>10000</v>
      </c>
      <c r="C38" s="26">
        <f>B38</f>
        <v>10000</v>
      </c>
      <c r="D38" s="26">
        <f aca="true" t="shared" si="20" ref="D38:I39">C38</f>
        <v>10000</v>
      </c>
      <c r="E38" s="26">
        <f t="shared" si="20"/>
        <v>10000</v>
      </c>
      <c r="F38" s="26">
        <f t="shared" si="20"/>
        <v>10000</v>
      </c>
      <c r="G38" s="26">
        <f t="shared" si="20"/>
        <v>10000</v>
      </c>
      <c r="H38" s="26">
        <f t="shared" si="20"/>
        <v>10000</v>
      </c>
      <c r="I38" s="26">
        <f t="shared" si="20"/>
        <v>10000</v>
      </c>
    </row>
    <row r="39" spans="1:9" ht="11.25">
      <c r="A39" s="21" t="s">
        <v>28</v>
      </c>
      <c r="B39" s="51">
        <v>10000</v>
      </c>
      <c r="C39" s="26">
        <f>B39</f>
        <v>10000</v>
      </c>
      <c r="D39" s="26">
        <f t="shared" si="20"/>
        <v>10000</v>
      </c>
      <c r="E39" s="26">
        <f t="shared" si="20"/>
        <v>10000</v>
      </c>
      <c r="F39" s="26">
        <f t="shared" si="20"/>
        <v>10000</v>
      </c>
      <c r="G39" s="26">
        <f t="shared" si="20"/>
        <v>10000</v>
      </c>
      <c r="H39" s="26">
        <f t="shared" si="20"/>
        <v>10000</v>
      </c>
      <c r="I39" s="26">
        <f t="shared" si="20"/>
        <v>10000</v>
      </c>
    </row>
    <row r="40" spans="1:15" s="37" customFormat="1" ht="11.25">
      <c r="A40" s="15"/>
      <c r="B40" s="51"/>
      <c r="C40" s="26">
        <f aca="true" t="shared" si="21" ref="C40:I42">B40</f>
        <v>0</v>
      </c>
      <c r="D40" s="26">
        <f t="shared" si="21"/>
        <v>0</v>
      </c>
      <c r="E40" s="26">
        <f t="shared" si="21"/>
        <v>0</v>
      </c>
      <c r="F40" s="26">
        <f t="shared" si="21"/>
        <v>0</v>
      </c>
      <c r="G40" s="26">
        <f t="shared" si="21"/>
        <v>0</v>
      </c>
      <c r="H40" s="26">
        <f t="shared" si="21"/>
        <v>0</v>
      </c>
      <c r="I40" s="26">
        <f t="shared" si="21"/>
        <v>0</v>
      </c>
      <c r="L40" s="2"/>
      <c r="M40" s="39"/>
      <c r="N40" s="2"/>
      <c r="O40" s="2"/>
    </row>
    <row r="41" spans="1:15" s="37" customFormat="1" ht="11.25">
      <c r="A41" s="15"/>
      <c r="B41" s="51"/>
      <c r="C41" s="26">
        <f t="shared" si="21"/>
        <v>0</v>
      </c>
      <c r="D41" s="26">
        <f t="shared" si="21"/>
        <v>0</v>
      </c>
      <c r="E41" s="26">
        <f t="shared" si="21"/>
        <v>0</v>
      </c>
      <c r="F41" s="26">
        <f t="shared" si="21"/>
        <v>0</v>
      </c>
      <c r="G41" s="26">
        <f t="shared" si="21"/>
        <v>0</v>
      </c>
      <c r="H41" s="26">
        <f t="shared" si="21"/>
        <v>0</v>
      </c>
      <c r="I41" s="26">
        <f t="shared" si="21"/>
        <v>0</v>
      </c>
      <c r="L41" s="2"/>
      <c r="M41" s="39"/>
      <c r="N41" s="2"/>
      <c r="O41" s="2"/>
    </row>
    <row r="42" spans="1:15" s="37" customFormat="1" ht="11.25">
      <c r="A42" s="15"/>
      <c r="B42" s="51"/>
      <c r="C42" s="26">
        <f t="shared" si="21"/>
        <v>0</v>
      </c>
      <c r="D42" s="26">
        <f t="shared" si="21"/>
        <v>0</v>
      </c>
      <c r="E42" s="26">
        <f t="shared" si="21"/>
        <v>0</v>
      </c>
      <c r="F42" s="26">
        <f t="shared" si="21"/>
        <v>0</v>
      </c>
      <c r="G42" s="26">
        <f t="shared" si="21"/>
        <v>0</v>
      </c>
      <c r="H42" s="26">
        <f t="shared" si="21"/>
        <v>0</v>
      </c>
      <c r="I42" s="26">
        <f t="shared" si="21"/>
        <v>0</v>
      </c>
      <c r="L42" s="2"/>
      <c r="M42" s="39"/>
      <c r="N42" s="2"/>
      <c r="O42" s="2"/>
    </row>
    <row r="43" spans="1:15" s="37" customFormat="1" ht="11.25">
      <c r="A43" s="15"/>
      <c r="B43" s="51"/>
      <c r="C43" s="26"/>
      <c r="D43" s="26"/>
      <c r="E43" s="26"/>
      <c r="F43" s="26"/>
      <c r="G43" s="26"/>
      <c r="H43" s="26"/>
      <c r="I43" s="26"/>
      <c r="L43" s="2"/>
      <c r="M43" s="39"/>
      <c r="N43" s="2"/>
      <c r="O43" s="2"/>
    </row>
    <row r="44" spans="1:15" s="37" customFormat="1" ht="11.25">
      <c r="A44" s="36" t="s">
        <v>20</v>
      </c>
      <c r="B44" s="44"/>
      <c r="C44" s="33">
        <f>C35-C38-C40-C41-C39</f>
        <v>-11454.108695652172</v>
      </c>
      <c r="D44" s="33">
        <f aca="true" t="shared" si="22" ref="D44:I44">D35-D38-D40-D41-D39</f>
        <v>-2908.2173913043443</v>
      </c>
      <c r="E44" s="33">
        <f t="shared" si="22"/>
        <v>1364.7282608695605</v>
      </c>
      <c r="F44" s="33">
        <f t="shared" si="22"/>
        <v>3501.201086956524</v>
      </c>
      <c r="G44" s="33">
        <f t="shared" si="22"/>
        <v>5637.67391304348</v>
      </c>
      <c r="H44" s="33">
        <f t="shared" si="22"/>
        <v>14183.565217391311</v>
      </c>
      <c r="I44" s="33">
        <f t="shared" si="22"/>
        <v>22729.45652173912</v>
      </c>
      <c r="L44" s="2"/>
      <c r="M44" s="39"/>
      <c r="N44" s="2"/>
      <c r="O44" s="2"/>
    </row>
    <row r="45" spans="1:9" ht="11.25">
      <c r="A45" s="15" t="s">
        <v>29</v>
      </c>
      <c r="B45" s="34">
        <v>0.35</v>
      </c>
      <c r="C45" s="53">
        <f>C44*$B$45</f>
        <v>-4008.93804347826</v>
      </c>
      <c r="D45" s="53">
        <f aca="true" t="shared" si="23" ref="D45:I45">D44*$B$45</f>
        <v>-1017.8760869565205</v>
      </c>
      <c r="E45" s="53">
        <f t="shared" si="23"/>
        <v>477.6548913043461</v>
      </c>
      <c r="F45" s="53">
        <f t="shared" si="23"/>
        <v>1225.4203804347833</v>
      </c>
      <c r="G45" s="53">
        <f t="shared" si="23"/>
        <v>1973.185869565218</v>
      </c>
      <c r="H45" s="53">
        <f t="shared" si="23"/>
        <v>4964.247826086958</v>
      </c>
      <c r="I45" s="53">
        <f t="shared" si="23"/>
        <v>7955.309782608691</v>
      </c>
    </row>
    <row r="46" spans="1:9" ht="11.25">
      <c r="A46" s="52" t="s">
        <v>30</v>
      </c>
      <c r="B46" s="34">
        <v>0.65</v>
      </c>
      <c r="C46" s="53">
        <f>C44*$B$46</f>
        <v>-7445.1706521739125</v>
      </c>
      <c r="D46" s="53">
        <f aca="true" t="shared" si="24" ref="D46:I46">D44*$B$46</f>
        <v>-1890.3413043478238</v>
      </c>
      <c r="E46" s="53">
        <f t="shared" si="24"/>
        <v>887.0733695652143</v>
      </c>
      <c r="F46" s="53">
        <f t="shared" si="24"/>
        <v>2275.7807065217407</v>
      </c>
      <c r="G46" s="53">
        <f t="shared" si="24"/>
        <v>3664.488043478262</v>
      </c>
      <c r="H46" s="53">
        <f t="shared" si="24"/>
        <v>9219.317391304352</v>
      </c>
      <c r="I46" s="53">
        <f t="shared" si="24"/>
        <v>14774.146739130429</v>
      </c>
    </row>
    <row r="47" ht="11.25">
      <c r="A47" s="38"/>
    </row>
    <row r="48" ht="11.25">
      <c r="A48" s="38"/>
    </row>
    <row r="49" ht="11.25">
      <c r="A49" s="38"/>
    </row>
    <row r="50" ht="11.25">
      <c r="A50" s="38"/>
    </row>
    <row r="51" ht="11.25">
      <c r="A51" s="38"/>
    </row>
    <row r="52" ht="11.25">
      <c r="A52" s="38"/>
    </row>
  </sheetData>
  <sheetProtection/>
  <mergeCells count="2">
    <mergeCell ref="B2:D2"/>
    <mergeCell ref="E2:F2"/>
  </mergeCells>
  <printOptions horizontalCentered="1" verticalCentered="1"/>
  <pageMargins left="0.3937007874015748" right="0.3937007874015748" top="0.3937007874015748" bottom="0.3937007874015748" header="0.2362204724409449" footer="0.2362204724409449"/>
  <pageSetup fitToHeight="1" fitToWidth="1" horizontalDpi="600" verticalDpi="600" orientation="landscape" paperSize="9" r:id="rId1"/>
  <headerFooter alignWithMargins="0">
    <oddFooter>&amp;C&amp;Z&amp;F&amp;RUpdated: 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2">
      <selection activeCell="A38" sqref="A38:A39"/>
    </sheetView>
  </sheetViews>
  <sheetFormatPr defaultColWidth="10.875" defaultRowHeight="12"/>
  <cols>
    <col min="1" max="1" width="39.875" style="2" bestFit="1" customWidth="1"/>
    <col min="2" max="2" width="9.875" style="2" bestFit="1" customWidth="1"/>
    <col min="3" max="8" width="10.375" style="2" bestFit="1" customWidth="1"/>
    <col min="9" max="9" width="9.875" style="2" bestFit="1" customWidth="1"/>
    <col min="10" max="11" width="10.875" style="2" customWidth="1"/>
    <col min="12" max="12" width="16.375" style="2" bestFit="1" customWidth="1"/>
    <col min="13" max="13" width="10.875" style="39" customWidth="1"/>
    <col min="14" max="16384" width="10.875" style="2" customWidth="1"/>
  </cols>
  <sheetData>
    <row r="1" spans="1:9" ht="20.25">
      <c r="A1" s="41" t="s">
        <v>21</v>
      </c>
      <c r="B1" s="1"/>
      <c r="C1" s="1"/>
      <c r="D1" s="1"/>
      <c r="E1" s="1"/>
      <c r="F1" s="1"/>
      <c r="G1" s="1"/>
      <c r="H1" s="1"/>
      <c r="I1" s="5"/>
    </row>
    <row r="2" spans="1:9" ht="11.25">
      <c r="A2" s="3" t="s">
        <v>0</v>
      </c>
      <c r="B2" s="65" t="s">
        <v>22</v>
      </c>
      <c r="C2" s="65"/>
      <c r="D2" s="65"/>
      <c r="E2" s="66"/>
      <c r="F2" s="66"/>
      <c r="G2" s="5"/>
      <c r="H2" s="5"/>
      <c r="I2" s="5"/>
    </row>
    <row r="3" spans="1:9" ht="11.25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11.25">
      <c r="A4" s="8"/>
      <c r="B4" s="5"/>
      <c r="C4" s="5"/>
      <c r="D4" s="5"/>
      <c r="E4" s="9"/>
      <c r="F4" s="9"/>
      <c r="G4" s="9"/>
      <c r="H4" s="9"/>
      <c r="I4" s="5"/>
    </row>
    <row r="5" spans="1:9" ht="11.25">
      <c r="A5" s="7" t="s">
        <v>2</v>
      </c>
      <c r="B5" s="5"/>
      <c r="C5" s="10"/>
      <c r="D5" s="10"/>
      <c r="E5" s="10"/>
      <c r="F5" s="10"/>
      <c r="G5" s="10"/>
      <c r="H5" s="10"/>
      <c r="I5" s="10"/>
    </row>
    <row r="6" spans="1:9" ht="11.25">
      <c r="A6" s="8"/>
      <c r="B6" s="5"/>
      <c r="C6" s="5"/>
      <c r="D6" s="5"/>
      <c r="E6" s="5"/>
      <c r="F6" s="5"/>
      <c r="G6" s="5"/>
      <c r="H6" s="5"/>
      <c r="I6" s="42"/>
    </row>
    <row r="7" spans="1:9" ht="11.25">
      <c r="A7" s="11" t="s">
        <v>3</v>
      </c>
      <c r="B7" s="12"/>
      <c r="C7" s="14">
        <v>0.2</v>
      </c>
      <c r="D7" s="14">
        <v>0.4</v>
      </c>
      <c r="E7" s="13">
        <v>0.5</v>
      </c>
      <c r="F7" s="13">
        <v>0.55</v>
      </c>
      <c r="G7" s="13">
        <v>0.6</v>
      </c>
      <c r="H7" s="13">
        <v>0.8</v>
      </c>
      <c r="I7" s="13">
        <v>1</v>
      </c>
    </row>
    <row r="8" spans="1:9" ht="11.25">
      <c r="A8" s="15" t="s">
        <v>4</v>
      </c>
      <c r="B8" s="16"/>
      <c r="C8" s="15"/>
      <c r="D8" s="15"/>
      <c r="E8" s="15"/>
      <c r="F8" s="15"/>
      <c r="G8" s="15"/>
      <c r="H8" s="15"/>
      <c r="I8" s="15"/>
    </row>
    <row r="9" spans="1:9" ht="11.25">
      <c r="A9" s="15" t="s">
        <v>23</v>
      </c>
      <c r="B9" s="16"/>
      <c r="C9" s="15"/>
      <c r="D9" s="15"/>
      <c r="E9" s="15"/>
      <c r="F9" s="15"/>
      <c r="G9" s="15"/>
      <c r="H9" s="15"/>
      <c r="I9" s="15"/>
    </row>
    <row r="10" spans="1:9" ht="11.25">
      <c r="A10" s="15" t="s">
        <v>24</v>
      </c>
      <c r="B10" s="16"/>
      <c r="C10" s="15"/>
      <c r="D10" s="15"/>
      <c r="E10" s="15"/>
      <c r="F10" s="15"/>
      <c r="G10" s="15"/>
      <c r="H10" s="15"/>
      <c r="I10" s="15"/>
    </row>
    <row r="11" spans="1:9" ht="11.25">
      <c r="A11" s="15" t="s">
        <v>5</v>
      </c>
      <c r="B11" s="48">
        <f>B9-B10</f>
        <v>0</v>
      </c>
      <c r="C11" s="23">
        <f aca="true" t="shared" si="0" ref="C11:I11">$B$11*C7*$B$8</f>
        <v>0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</row>
    <row r="12" spans="1:9" ht="11.2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1.25">
      <c r="A13" s="8" t="s">
        <v>6</v>
      </c>
      <c r="B13" s="17"/>
      <c r="C13" s="18"/>
      <c r="D13" s="18"/>
      <c r="E13" s="18"/>
      <c r="F13" s="18"/>
      <c r="G13" s="18"/>
      <c r="H13" s="18"/>
      <c r="I13" s="18"/>
    </row>
    <row r="14" spans="1:9" ht="11.25">
      <c r="A14" s="16" t="s">
        <v>7</v>
      </c>
      <c r="B14" s="43"/>
      <c r="C14" s="19">
        <f aca="true" t="shared" si="1" ref="C14:I14">C11*$B$14</f>
        <v>0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</row>
    <row r="15" spans="1:9" ht="11.25">
      <c r="A15" s="16" t="s">
        <v>8</v>
      </c>
      <c r="B15" s="43"/>
      <c r="C15" s="20">
        <f aca="true" t="shared" si="2" ref="C15:I15">C11*$B$15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</row>
    <row r="16" spans="1:9" ht="11.25">
      <c r="A16" s="16" t="s">
        <v>9</v>
      </c>
      <c r="B16" s="43"/>
      <c r="C16" s="19">
        <f aca="true" t="shared" si="3" ref="C16:I16">C11*$B$16</f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</row>
    <row r="17" spans="1:9" ht="11.25">
      <c r="A17" s="16" t="s">
        <v>10</v>
      </c>
      <c r="B17" s="43"/>
      <c r="C17" s="19">
        <f aca="true" t="shared" si="4" ref="C17:I17">C11*$B$17</f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 t="shared" si="4"/>
        <v>0</v>
      </c>
    </row>
    <row r="18" spans="1:9" ht="11.25">
      <c r="A18" s="16" t="s">
        <v>11</v>
      </c>
      <c r="B18" s="43"/>
      <c r="C18" s="19">
        <f aca="true" t="shared" si="5" ref="C18:I18">C11*$B$18</f>
        <v>0</v>
      </c>
      <c r="D18" s="19">
        <f t="shared" si="5"/>
        <v>0</v>
      </c>
      <c r="E18" s="19">
        <f t="shared" si="5"/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</row>
    <row r="19" spans="1:13" ht="11.25">
      <c r="A19" s="21" t="s">
        <v>12</v>
      </c>
      <c r="B19" s="22"/>
      <c r="C19" s="23">
        <f>SUM(C14:C18)</f>
        <v>0</v>
      </c>
      <c r="D19" s="23">
        <f aca="true" t="shared" si="6" ref="D19:I19">SUM(D14:D18)</f>
        <v>0</v>
      </c>
      <c r="E19" s="23">
        <f t="shared" si="6"/>
        <v>0</v>
      </c>
      <c r="F19" s="23">
        <f t="shared" si="6"/>
        <v>0</v>
      </c>
      <c r="G19" s="23">
        <f t="shared" si="6"/>
        <v>0</v>
      </c>
      <c r="H19" s="23">
        <f t="shared" si="6"/>
        <v>0</v>
      </c>
      <c r="I19" s="23">
        <f t="shared" si="6"/>
        <v>0</v>
      </c>
      <c r="M19" s="2"/>
    </row>
    <row r="20" spans="1:13" ht="11.25">
      <c r="A20" s="8"/>
      <c r="B20" s="45"/>
      <c r="C20" s="46"/>
      <c r="D20" s="46"/>
      <c r="E20" s="46"/>
      <c r="F20" s="46"/>
      <c r="G20" s="46"/>
      <c r="H20" s="46"/>
      <c r="I20" s="47"/>
      <c r="M20" s="2"/>
    </row>
    <row r="21" spans="1:13" ht="11.25">
      <c r="A21" s="8"/>
      <c r="B21" s="5"/>
      <c r="C21" s="5"/>
      <c r="D21" s="5"/>
      <c r="E21" s="5"/>
      <c r="F21" s="5"/>
      <c r="G21" s="5"/>
      <c r="H21" s="5"/>
      <c r="I21" s="6"/>
      <c r="M21" s="2"/>
    </row>
    <row r="22" spans="1:13" ht="11.25">
      <c r="A22" s="50" t="s">
        <v>25</v>
      </c>
      <c r="B22" s="49"/>
      <c r="C22" s="13">
        <f aca="true" t="shared" si="7" ref="C22:I22">C7</f>
        <v>0.2</v>
      </c>
      <c r="D22" s="13">
        <f t="shared" si="7"/>
        <v>0.4</v>
      </c>
      <c r="E22" s="13">
        <f t="shared" si="7"/>
        <v>0.5</v>
      </c>
      <c r="F22" s="13">
        <f t="shared" si="7"/>
        <v>0.55</v>
      </c>
      <c r="G22" s="13">
        <f t="shared" si="7"/>
        <v>0.6</v>
      </c>
      <c r="H22" s="13">
        <f t="shared" si="7"/>
        <v>0.8</v>
      </c>
      <c r="I22" s="13">
        <f t="shared" si="7"/>
        <v>1</v>
      </c>
      <c r="M22" s="2"/>
    </row>
    <row r="23" spans="1:13" ht="11.25">
      <c r="A23" s="24" t="str">
        <f>A14</f>
        <v>Adult - A Res</v>
      </c>
      <c r="B23" s="25"/>
      <c r="C23" s="26">
        <f aca="true" t="shared" si="8" ref="C23:I23">$B$23*C14</f>
        <v>0</v>
      </c>
      <c r="D23" s="26">
        <f t="shared" si="8"/>
        <v>0</v>
      </c>
      <c r="E23" s="26">
        <f t="shared" si="8"/>
        <v>0</v>
      </c>
      <c r="F23" s="26">
        <f t="shared" si="8"/>
        <v>0</v>
      </c>
      <c r="G23" s="26">
        <f t="shared" si="8"/>
        <v>0</v>
      </c>
      <c r="H23" s="26">
        <f t="shared" si="8"/>
        <v>0</v>
      </c>
      <c r="I23" s="26">
        <f t="shared" si="8"/>
        <v>0</v>
      </c>
      <c r="M23" s="2"/>
    </row>
    <row r="24" spans="1:13" ht="11.25">
      <c r="A24" s="24" t="str">
        <f>A15</f>
        <v>Conceseeion ( Seniors / Students / Groups 8+) - A Res</v>
      </c>
      <c r="B24" s="27"/>
      <c r="C24" s="26">
        <f aca="true" t="shared" si="9" ref="C24:I24">$B$24*C15</f>
        <v>0</v>
      </c>
      <c r="D24" s="26">
        <f t="shared" si="9"/>
        <v>0</v>
      </c>
      <c r="E24" s="26">
        <f t="shared" si="9"/>
        <v>0</v>
      </c>
      <c r="F24" s="26">
        <f t="shared" si="9"/>
        <v>0</v>
      </c>
      <c r="G24" s="26">
        <f t="shared" si="9"/>
        <v>0</v>
      </c>
      <c r="H24" s="26">
        <f t="shared" si="9"/>
        <v>0</v>
      </c>
      <c r="I24" s="26">
        <f t="shared" si="9"/>
        <v>0</v>
      </c>
      <c r="M24" s="2"/>
    </row>
    <row r="25" spans="1:13" ht="11.25">
      <c r="A25" s="24" t="str">
        <f>A16</f>
        <v>Adult - B Res</v>
      </c>
      <c r="B25" s="25"/>
      <c r="C25" s="26">
        <f aca="true" t="shared" si="10" ref="C25:I25">$B$25*C16</f>
        <v>0</v>
      </c>
      <c r="D25" s="26">
        <f t="shared" si="10"/>
        <v>0</v>
      </c>
      <c r="E25" s="26">
        <f t="shared" si="10"/>
        <v>0</v>
      </c>
      <c r="F25" s="26">
        <f t="shared" si="10"/>
        <v>0</v>
      </c>
      <c r="G25" s="26">
        <f t="shared" si="10"/>
        <v>0</v>
      </c>
      <c r="H25" s="26">
        <f t="shared" si="10"/>
        <v>0</v>
      </c>
      <c r="I25" s="26">
        <f t="shared" si="10"/>
        <v>0</v>
      </c>
      <c r="M25" s="2"/>
    </row>
    <row r="26" spans="1:9" ht="11.25">
      <c r="A26" s="24" t="str">
        <f>A17</f>
        <v>Conceseeion ( Seniors / Students / Groups 8+) - B Res</v>
      </c>
      <c r="B26" s="27"/>
      <c r="C26" s="26">
        <f aca="true" t="shared" si="11" ref="C26:I26">$B$26*C17</f>
        <v>0</v>
      </c>
      <c r="D26" s="26">
        <f t="shared" si="11"/>
        <v>0</v>
      </c>
      <c r="E26" s="26">
        <f t="shared" si="11"/>
        <v>0</v>
      </c>
      <c r="F26" s="26">
        <f t="shared" si="11"/>
        <v>0</v>
      </c>
      <c r="G26" s="26">
        <f t="shared" si="11"/>
        <v>0</v>
      </c>
      <c r="H26" s="26">
        <f t="shared" si="11"/>
        <v>0</v>
      </c>
      <c r="I26" s="26">
        <f t="shared" si="11"/>
        <v>0</v>
      </c>
    </row>
    <row r="27" spans="1:9" ht="11.25">
      <c r="A27" s="28" t="str">
        <f>A18</f>
        <v>Adult - C Res (restricted veiwing &amp; padded seats</v>
      </c>
      <c r="B27" s="27"/>
      <c r="C27" s="26">
        <f aca="true" t="shared" si="12" ref="C27:I27">$B$27*C18</f>
        <v>0</v>
      </c>
      <c r="D27" s="26">
        <f t="shared" si="12"/>
        <v>0</v>
      </c>
      <c r="E27" s="26">
        <f t="shared" si="12"/>
        <v>0</v>
      </c>
      <c r="F27" s="26">
        <f t="shared" si="12"/>
        <v>0</v>
      </c>
      <c r="G27" s="26">
        <f t="shared" si="12"/>
        <v>0</v>
      </c>
      <c r="H27" s="26">
        <f t="shared" si="12"/>
        <v>0</v>
      </c>
      <c r="I27" s="26">
        <f t="shared" si="12"/>
        <v>0</v>
      </c>
    </row>
    <row r="28" spans="1:9" ht="11.25">
      <c r="A28" s="29" t="s">
        <v>13</v>
      </c>
      <c r="B28" s="26"/>
      <c r="C28" s="30">
        <f>SUM(C23:C27)</f>
        <v>0</v>
      </c>
      <c r="D28" s="30">
        <f aca="true" t="shared" si="13" ref="D28:I28">SUM(D23:D27)</f>
        <v>0</v>
      </c>
      <c r="E28" s="30">
        <f t="shared" si="13"/>
        <v>0</v>
      </c>
      <c r="F28" s="30">
        <f t="shared" si="13"/>
        <v>0</v>
      </c>
      <c r="G28" s="30">
        <f t="shared" si="13"/>
        <v>0</v>
      </c>
      <c r="H28" s="30">
        <f t="shared" si="13"/>
        <v>0</v>
      </c>
      <c r="I28" s="30">
        <f t="shared" si="13"/>
        <v>0</v>
      </c>
    </row>
    <row r="29" spans="1:9" ht="11.25">
      <c r="A29" s="31" t="s">
        <v>14</v>
      </c>
      <c r="B29" s="32"/>
      <c r="C29" s="26">
        <f>C28*3/23</f>
        <v>0</v>
      </c>
      <c r="D29" s="26">
        <f aca="true" t="shared" si="14" ref="D29:I29">D28*3/23</f>
        <v>0</v>
      </c>
      <c r="E29" s="26">
        <f t="shared" si="14"/>
        <v>0</v>
      </c>
      <c r="F29" s="26">
        <f t="shared" si="14"/>
        <v>0</v>
      </c>
      <c r="G29" s="26">
        <f t="shared" si="14"/>
        <v>0</v>
      </c>
      <c r="H29" s="26">
        <f t="shared" si="14"/>
        <v>0</v>
      </c>
      <c r="I29" s="26">
        <f t="shared" si="14"/>
        <v>0</v>
      </c>
    </row>
    <row r="30" spans="1:15" ht="11.25">
      <c r="A30" s="29" t="s">
        <v>15</v>
      </c>
      <c r="B30" s="33"/>
      <c r="C30" s="33">
        <f aca="true" t="shared" si="15" ref="C30:I30">C28-C29</f>
        <v>0</v>
      </c>
      <c r="D30" s="33">
        <f t="shared" si="15"/>
        <v>0</v>
      </c>
      <c r="E30" s="33">
        <f t="shared" si="15"/>
        <v>0</v>
      </c>
      <c r="F30" s="33">
        <f t="shared" si="15"/>
        <v>0</v>
      </c>
      <c r="G30" s="33">
        <f t="shared" si="15"/>
        <v>0</v>
      </c>
      <c r="H30" s="33">
        <f t="shared" si="15"/>
        <v>0</v>
      </c>
      <c r="I30" s="33">
        <f t="shared" si="15"/>
        <v>0</v>
      </c>
      <c r="L30" s="37"/>
      <c r="M30" s="40"/>
      <c r="N30" s="37"/>
      <c r="O30" s="37"/>
    </row>
    <row r="31" spans="1:15" ht="11.25">
      <c r="A31" s="21"/>
      <c r="B31" s="34"/>
      <c r="C31" s="26"/>
      <c r="D31" s="26"/>
      <c r="E31" s="26"/>
      <c r="F31" s="26"/>
      <c r="G31" s="26"/>
      <c r="H31" s="26"/>
      <c r="I31" s="26"/>
      <c r="L31" s="37"/>
      <c r="M31" s="40"/>
      <c r="N31" s="37"/>
      <c r="O31" s="37"/>
    </row>
    <row r="32" spans="1:9" ht="11.25">
      <c r="A32" s="21" t="s">
        <v>16</v>
      </c>
      <c r="B32" s="27"/>
      <c r="C32" s="26">
        <f aca="true" t="shared" si="16" ref="C32:I32">C19*$B$32</f>
        <v>0</v>
      </c>
      <c r="D32" s="26">
        <f t="shared" si="16"/>
        <v>0</v>
      </c>
      <c r="E32" s="26">
        <f t="shared" si="16"/>
        <v>0</v>
      </c>
      <c r="F32" s="26">
        <f t="shared" si="16"/>
        <v>0</v>
      </c>
      <c r="G32" s="26">
        <f t="shared" si="16"/>
        <v>0</v>
      </c>
      <c r="H32" s="26">
        <f t="shared" si="16"/>
        <v>0</v>
      </c>
      <c r="I32" s="26">
        <f t="shared" si="16"/>
        <v>0</v>
      </c>
    </row>
    <row r="33" spans="1:9" ht="11.25">
      <c r="A33" s="21" t="s">
        <v>17</v>
      </c>
      <c r="B33" s="54"/>
      <c r="C33" s="35">
        <f aca="true" t="shared" si="17" ref="C33:I33">$B$33*C30</f>
        <v>0</v>
      </c>
      <c r="D33" s="35">
        <f t="shared" si="17"/>
        <v>0</v>
      </c>
      <c r="E33" s="35">
        <f t="shared" si="17"/>
        <v>0</v>
      </c>
      <c r="F33" s="35">
        <f t="shared" si="17"/>
        <v>0</v>
      </c>
      <c r="G33" s="35">
        <f t="shared" si="17"/>
        <v>0</v>
      </c>
      <c r="H33" s="35">
        <f t="shared" si="17"/>
        <v>0</v>
      </c>
      <c r="I33" s="35">
        <f t="shared" si="17"/>
        <v>0</v>
      </c>
    </row>
    <row r="34" spans="1:9" ht="11.25">
      <c r="A34" s="21" t="s">
        <v>18</v>
      </c>
      <c r="B34" s="34"/>
      <c r="C34" s="26">
        <f aca="true" t="shared" si="18" ref="C34:I34">C30*$B$34</f>
        <v>0</v>
      </c>
      <c r="D34" s="26">
        <f t="shared" si="18"/>
        <v>0</v>
      </c>
      <c r="E34" s="26">
        <f t="shared" si="18"/>
        <v>0</v>
      </c>
      <c r="F34" s="26">
        <f t="shared" si="18"/>
        <v>0</v>
      </c>
      <c r="G34" s="26">
        <f t="shared" si="18"/>
        <v>0</v>
      </c>
      <c r="H34" s="26">
        <f t="shared" si="18"/>
        <v>0</v>
      </c>
      <c r="I34" s="26">
        <f t="shared" si="18"/>
        <v>0</v>
      </c>
    </row>
    <row r="35" spans="1:9" ht="11.25">
      <c r="A35" s="29" t="s">
        <v>26</v>
      </c>
      <c r="B35" s="34"/>
      <c r="C35" s="33">
        <f aca="true" t="shared" si="19" ref="C35:I35">C30-C31-C32-C33-C34</f>
        <v>0</v>
      </c>
      <c r="D35" s="33">
        <f t="shared" si="19"/>
        <v>0</v>
      </c>
      <c r="E35" s="33">
        <f t="shared" si="19"/>
        <v>0</v>
      </c>
      <c r="F35" s="33">
        <f t="shared" si="19"/>
        <v>0</v>
      </c>
      <c r="G35" s="33">
        <f t="shared" si="19"/>
        <v>0</v>
      </c>
      <c r="H35" s="33">
        <f t="shared" si="19"/>
        <v>0</v>
      </c>
      <c r="I35" s="33">
        <f t="shared" si="19"/>
        <v>0</v>
      </c>
    </row>
    <row r="36" spans="1:9" ht="11.25">
      <c r="A36" s="29"/>
      <c r="B36" s="34"/>
      <c r="C36" s="33"/>
      <c r="D36" s="33"/>
      <c r="E36" s="33"/>
      <c r="F36" s="33"/>
      <c r="G36" s="33"/>
      <c r="H36" s="33"/>
      <c r="I36" s="33"/>
    </row>
    <row r="37" spans="1:9" ht="11.25">
      <c r="A37" s="29" t="s">
        <v>27</v>
      </c>
      <c r="B37" s="33"/>
      <c r="C37" s="33"/>
      <c r="D37" s="33"/>
      <c r="E37" s="33"/>
      <c r="F37" s="33"/>
      <c r="G37" s="33"/>
      <c r="H37" s="33"/>
      <c r="I37" s="33"/>
    </row>
    <row r="38" spans="1:9" ht="11.25">
      <c r="A38" s="21"/>
      <c r="B38" s="51"/>
      <c r="C38" s="26">
        <f>B38</f>
        <v>0</v>
      </c>
      <c r="D38" s="26">
        <f aca="true" t="shared" si="20" ref="D38:I39">C38</f>
        <v>0</v>
      </c>
      <c r="E38" s="26">
        <f t="shared" si="20"/>
        <v>0</v>
      </c>
      <c r="F38" s="26">
        <f t="shared" si="20"/>
        <v>0</v>
      </c>
      <c r="G38" s="26">
        <f t="shared" si="20"/>
        <v>0</v>
      </c>
      <c r="H38" s="26">
        <f t="shared" si="20"/>
        <v>0</v>
      </c>
      <c r="I38" s="26">
        <f t="shared" si="20"/>
        <v>0</v>
      </c>
    </row>
    <row r="39" spans="1:9" ht="11.25">
      <c r="A39" s="21"/>
      <c r="B39" s="51"/>
      <c r="C39" s="26">
        <f>B39</f>
        <v>0</v>
      </c>
      <c r="D39" s="26">
        <f t="shared" si="20"/>
        <v>0</v>
      </c>
      <c r="E39" s="26">
        <f t="shared" si="20"/>
        <v>0</v>
      </c>
      <c r="F39" s="26">
        <f t="shared" si="20"/>
        <v>0</v>
      </c>
      <c r="G39" s="26">
        <f t="shared" si="20"/>
        <v>0</v>
      </c>
      <c r="H39" s="26">
        <f t="shared" si="20"/>
        <v>0</v>
      </c>
      <c r="I39" s="26">
        <f t="shared" si="20"/>
        <v>0</v>
      </c>
    </row>
    <row r="40" spans="1:15" s="37" customFormat="1" ht="11.25">
      <c r="A40" s="15"/>
      <c r="B40" s="51"/>
      <c r="C40" s="26">
        <f aca="true" t="shared" si="21" ref="C40:I42">B40</f>
        <v>0</v>
      </c>
      <c r="D40" s="26">
        <f t="shared" si="21"/>
        <v>0</v>
      </c>
      <c r="E40" s="26">
        <f t="shared" si="21"/>
        <v>0</v>
      </c>
      <c r="F40" s="26">
        <f t="shared" si="21"/>
        <v>0</v>
      </c>
      <c r="G40" s="26">
        <f t="shared" si="21"/>
        <v>0</v>
      </c>
      <c r="H40" s="26">
        <f t="shared" si="21"/>
        <v>0</v>
      </c>
      <c r="I40" s="26">
        <f t="shared" si="21"/>
        <v>0</v>
      </c>
      <c r="L40" s="2"/>
      <c r="M40" s="39"/>
      <c r="N40" s="2"/>
      <c r="O40" s="2"/>
    </row>
    <row r="41" spans="1:15" s="37" customFormat="1" ht="11.25">
      <c r="A41" s="15"/>
      <c r="B41" s="51"/>
      <c r="C41" s="26">
        <f t="shared" si="21"/>
        <v>0</v>
      </c>
      <c r="D41" s="26">
        <f t="shared" si="21"/>
        <v>0</v>
      </c>
      <c r="E41" s="26">
        <f t="shared" si="21"/>
        <v>0</v>
      </c>
      <c r="F41" s="26">
        <f t="shared" si="21"/>
        <v>0</v>
      </c>
      <c r="G41" s="26">
        <f t="shared" si="21"/>
        <v>0</v>
      </c>
      <c r="H41" s="26">
        <f t="shared" si="21"/>
        <v>0</v>
      </c>
      <c r="I41" s="26">
        <f t="shared" si="21"/>
        <v>0</v>
      </c>
      <c r="L41" s="2"/>
      <c r="M41" s="39"/>
      <c r="N41" s="2"/>
      <c r="O41" s="2"/>
    </row>
    <row r="42" spans="1:15" s="37" customFormat="1" ht="11.25">
      <c r="A42" s="15"/>
      <c r="B42" s="51"/>
      <c r="C42" s="26">
        <f t="shared" si="21"/>
        <v>0</v>
      </c>
      <c r="D42" s="26">
        <f t="shared" si="21"/>
        <v>0</v>
      </c>
      <c r="E42" s="26">
        <f t="shared" si="21"/>
        <v>0</v>
      </c>
      <c r="F42" s="26">
        <f t="shared" si="21"/>
        <v>0</v>
      </c>
      <c r="G42" s="26">
        <f t="shared" si="21"/>
        <v>0</v>
      </c>
      <c r="H42" s="26">
        <f t="shared" si="21"/>
        <v>0</v>
      </c>
      <c r="I42" s="26">
        <f t="shared" si="21"/>
        <v>0</v>
      </c>
      <c r="L42" s="2"/>
      <c r="M42" s="39"/>
      <c r="N42" s="2"/>
      <c r="O42" s="2"/>
    </row>
    <row r="43" spans="1:15" s="37" customFormat="1" ht="11.25">
      <c r="A43" s="15"/>
      <c r="B43" s="51"/>
      <c r="C43" s="26"/>
      <c r="D43" s="26"/>
      <c r="E43" s="26"/>
      <c r="F43" s="26"/>
      <c r="G43" s="26"/>
      <c r="H43" s="26"/>
      <c r="I43" s="26"/>
      <c r="L43" s="2"/>
      <c r="M43" s="39"/>
      <c r="N43" s="2"/>
      <c r="O43" s="2"/>
    </row>
    <row r="44" spans="1:15" s="37" customFormat="1" ht="11.25">
      <c r="A44" s="36" t="s">
        <v>20</v>
      </c>
      <c r="B44" s="44"/>
      <c r="C44" s="33">
        <f>C35-C38-C40-C41-C39</f>
        <v>0</v>
      </c>
      <c r="D44" s="33">
        <f aca="true" t="shared" si="22" ref="D44:I44">D35-D38-D40-D41-D39</f>
        <v>0</v>
      </c>
      <c r="E44" s="33">
        <f t="shared" si="22"/>
        <v>0</v>
      </c>
      <c r="F44" s="33">
        <f t="shared" si="22"/>
        <v>0</v>
      </c>
      <c r="G44" s="33">
        <f t="shared" si="22"/>
        <v>0</v>
      </c>
      <c r="H44" s="33">
        <f t="shared" si="22"/>
        <v>0</v>
      </c>
      <c r="I44" s="33">
        <f t="shared" si="22"/>
        <v>0</v>
      </c>
      <c r="L44" s="2"/>
      <c r="M44" s="39"/>
      <c r="N44" s="2"/>
      <c r="O44" s="2"/>
    </row>
    <row r="45" spans="1:9" ht="11.25">
      <c r="A45" s="15" t="s">
        <v>29</v>
      </c>
      <c r="B45" s="34"/>
      <c r="C45" s="53">
        <f>C44*$B$45</f>
        <v>0</v>
      </c>
      <c r="D45" s="53">
        <f aca="true" t="shared" si="23" ref="D45:I45">D44*$B$45</f>
        <v>0</v>
      </c>
      <c r="E45" s="53">
        <f t="shared" si="23"/>
        <v>0</v>
      </c>
      <c r="F45" s="53">
        <f t="shared" si="23"/>
        <v>0</v>
      </c>
      <c r="G45" s="53">
        <f t="shared" si="23"/>
        <v>0</v>
      </c>
      <c r="H45" s="53">
        <f t="shared" si="23"/>
        <v>0</v>
      </c>
      <c r="I45" s="53">
        <f t="shared" si="23"/>
        <v>0</v>
      </c>
    </row>
    <row r="46" spans="1:9" ht="11.25">
      <c r="A46" s="52" t="s">
        <v>30</v>
      </c>
      <c r="B46" s="34"/>
      <c r="C46" s="53">
        <f>C44*$B$46</f>
        <v>0</v>
      </c>
      <c r="D46" s="53">
        <f aca="true" t="shared" si="24" ref="D46:I46">D44*$B$46</f>
        <v>0</v>
      </c>
      <c r="E46" s="53">
        <f t="shared" si="24"/>
        <v>0</v>
      </c>
      <c r="F46" s="53">
        <f t="shared" si="24"/>
        <v>0</v>
      </c>
      <c r="G46" s="53">
        <f t="shared" si="24"/>
        <v>0</v>
      </c>
      <c r="H46" s="53">
        <f t="shared" si="24"/>
        <v>0</v>
      </c>
      <c r="I46" s="53">
        <f t="shared" si="24"/>
        <v>0</v>
      </c>
    </row>
    <row r="47" ht="11.25">
      <c r="A47" s="38"/>
    </row>
    <row r="48" ht="11.25">
      <c r="A48" s="38"/>
    </row>
    <row r="49" ht="11.25">
      <c r="A49" s="38"/>
    </row>
    <row r="50" ht="11.25">
      <c r="A50" s="38"/>
    </row>
    <row r="51" ht="11.25">
      <c r="A51" s="38"/>
    </row>
    <row r="52" ht="11.25">
      <c r="A52" s="38"/>
    </row>
  </sheetData>
  <sheetProtection/>
  <mergeCells count="2">
    <mergeCell ref="B2:D2"/>
    <mergeCell ref="E2:F2"/>
  </mergeCells>
  <printOptions horizontalCentered="1" verticalCentered="1"/>
  <pageMargins left="0.3937007874015748" right="0.3937007874015748" top="0.3937007874015748" bottom="0.3937007874015748" header="0.2362204724409449" footer="0.2362204724409449"/>
  <pageSetup fitToHeight="1" fitToWidth="1" horizontalDpi="600" verticalDpi="600" orientation="landscape" paperSize="9" r:id="rId1"/>
  <headerFooter alignWithMargins="0">
    <oddFooter>&amp;C&amp;Z&amp;F&amp;RUpdated: 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F8" sqref="F8"/>
    </sheetView>
  </sheetViews>
  <sheetFormatPr defaultColWidth="9.00390625" defaultRowHeight="12"/>
  <cols>
    <col min="1" max="1" width="32.875" style="56" bestFit="1" customWidth="1"/>
    <col min="2" max="2" width="14.00390625" style="56" customWidth="1"/>
    <col min="3" max="3" width="14.75390625" style="56" customWidth="1"/>
    <col min="4" max="16384" width="9.125" style="56" customWidth="1"/>
  </cols>
  <sheetData>
    <row r="1" ht="12.75">
      <c r="A1" s="55" t="s">
        <v>80</v>
      </c>
    </row>
    <row r="3" spans="1:3" ht="12.75">
      <c r="A3" s="59"/>
      <c r="B3" s="64" t="s">
        <v>47</v>
      </c>
      <c r="C3" s="64" t="s">
        <v>46</v>
      </c>
    </row>
    <row r="4" spans="1:3" ht="12.75">
      <c r="A4" s="61" t="s">
        <v>56</v>
      </c>
      <c r="B4" s="59"/>
      <c r="C4" s="59"/>
    </row>
    <row r="5" spans="1:3" ht="12.75">
      <c r="A5" s="59" t="s">
        <v>57</v>
      </c>
      <c r="B5" s="59"/>
      <c r="C5" s="59"/>
    </row>
    <row r="6" spans="1:3" ht="12.75">
      <c r="A6" s="59" t="s">
        <v>58</v>
      </c>
      <c r="B6" s="59"/>
      <c r="C6" s="59"/>
    </row>
    <row r="7" spans="1:3" ht="12.75">
      <c r="A7" s="59" t="s">
        <v>59</v>
      </c>
      <c r="B7" s="59"/>
      <c r="C7" s="59"/>
    </row>
    <row r="8" spans="1:3" ht="12.75">
      <c r="A8" s="59" t="s">
        <v>60</v>
      </c>
      <c r="B8" s="59"/>
      <c r="C8" s="59"/>
    </row>
    <row r="9" spans="1:3" ht="12.75">
      <c r="A9" s="59" t="s">
        <v>61</v>
      </c>
      <c r="B9" s="59"/>
      <c r="C9" s="59"/>
    </row>
    <row r="10" spans="1:3" ht="12.75">
      <c r="A10" s="59"/>
      <c r="B10" s="59"/>
      <c r="C10" s="59"/>
    </row>
    <row r="11" spans="1:3" ht="12.75">
      <c r="A11" s="62" t="s">
        <v>75</v>
      </c>
      <c r="B11" s="61">
        <f>SUM(B4:B10)</f>
        <v>0</v>
      </c>
      <c r="C11" s="61">
        <f>SUM(C4:C10)</f>
        <v>0</v>
      </c>
    </row>
    <row r="12" spans="1:3" ht="12.75">
      <c r="A12" s="59"/>
      <c r="B12" s="59"/>
      <c r="C12" s="59"/>
    </row>
    <row r="13" spans="1:3" ht="12.75">
      <c r="A13" s="61" t="s">
        <v>62</v>
      </c>
      <c r="B13" s="59"/>
      <c r="C13" s="59"/>
    </row>
    <row r="14" spans="1:3" ht="12.75">
      <c r="A14" s="59" t="s">
        <v>67</v>
      </c>
      <c r="B14" s="59"/>
      <c r="C14" s="59"/>
    </row>
    <row r="15" spans="1:3" ht="12.75">
      <c r="A15" s="59" t="s">
        <v>63</v>
      </c>
      <c r="B15" s="59"/>
      <c r="C15" s="59"/>
    </row>
    <row r="16" spans="1:3" ht="12.75">
      <c r="A16" s="59" t="s">
        <v>66</v>
      </c>
      <c r="B16" s="59"/>
      <c r="C16" s="59"/>
    </row>
    <row r="17" spans="1:3" ht="12.75">
      <c r="A17" s="57" t="s">
        <v>33</v>
      </c>
      <c r="B17" s="59"/>
      <c r="C17" s="59"/>
    </row>
    <row r="18" spans="1:3" ht="12.75">
      <c r="A18" s="57" t="s">
        <v>34</v>
      </c>
      <c r="B18" s="59"/>
      <c r="C18" s="59"/>
    </row>
    <row r="19" spans="1:3" ht="12.75">
      <c r="A19" s="57" t="s">
        <v>51</v>
      </c>
      <c r="B19" s="59"/>
      <c r="C19" s="59"/>
    </row>
    <row r="20" spans="1:3" ht="12.75">
      <c r="A20" s="57" t="s">
        <v>35</v>
      </c>
      <c r="B20" s="59"/>
      <c r="C20" s="59"/>
    </row>
    <row r="21" spans="1:3" ht="12.75">
      <c r="A21" s="57" t="s">
        <v>64</v>
      </c>
      <c r="B21" s="59"/>
      <c r="C21" s="59"/>
    </row>
    <row r="22" spans="1:3" ht="12.75">
      <c r="A22" s="57" t="s">
        <v>36</v>
      </c>
      <c r="B22" s="59"/>
      <c r="C22" s="59"/>
    </row>
    <row r="23" spans="1:3" ht="12.75">
      <c r="A23" s="57" t="s">
        <v>37</v>
      </c>
      <c r="B23" s="59"/>
      <c r="C23" s="59"/>
    </row>
    <row r="24" spans="1:3" ht="12.75">
      <c r="A24" s="57" t="s">
        <v>65</v>
      </c>
      <c r="B24" s="59"/>
      <c r="C24" s="59"/>
    </row>
    <row r="25" spans="1:3" ht="12.75">
      <c r="A25" s="57" t="s">
        <v>38</v>
      </c>
      <c r="B25" s="59"/>
      <c r="C25" s="59"/>
    </row>
    <row r="26" spans="1:3" ht="12.75">
      <c r="A26" s="57" t="s">
        <v>39</v>
      </c>
      <c r="B26" s="59"/>
      <c r="C26" s="59"/>
    </row>
    <row r="27" spans="1:3" ht="12.75">
      <c r="A27" s="57" t="s">
        <v>40</v>
      </c>
      <c r="B27" s="59"/>
      <c r="C27" s="59"/>
    </row>
    <row r="28" spans="1:3" ht="12.75">
      <c r="A28" s="57" t="s">
        <v>68</v>
      </c>
      <c r="B28" s="59"/>
      <c r="C28" s="59"/>
    </row>
    <row r="29" spans="1:3" ht="12.75">
      <c r="A29" s="57"/>
      <c r="B29" s="59"/>
      <c r="C29" s="59"/>
    </row>
    <row r="30" spans="1:3" ht="12.75">
      <c r="A30" s="62" t="s">
        <v>76</v>
      </c>
      <c r="B30" s="61">
        <f>SUM(B14:B29)</f>
        <v>0</v>
      </c>
      <c r="C30" s="61">
        <f>SUM(C14:C29)</f>
        <v>0</v>
      </c>
    </row>
    <row r="31" spans="1:3" ht="12.75">
      <c r="A31" s="62"/>
      <c r="B31" s="59"/>
      <c r="C31" s="59"/>
    </row>
    <row r="32" spans="1:3" ht="12.75">
      <c r="A32" s="58" t="s">
        <v>69</v>
      </c>
      <c r="B32" s="59"/>
      <c r="C32" s="59"/>
    </row>
    <row r="33" spans="1:3" ht="12.75">
      <c r="A33" s="57" t="s">
        <v>70</v>
      </c>
      <c r="B33" s="59"/>
      <c r="C33" s="59"/>
    </row>
    <row r="34" spans="1:3" ht="12.75">
      <c r="A34" s="57" t="s">
        <v>71</v>
      </c>
      <c r="B34" s="59"/>
      <c r="C34" s="59"/>
    </row>
    <row r="35" spans="1:3" ht="12.75">
      <c r="A35" s="57" t="s">
        <v>48</v>
      </c>
      <c r="B35" s="59"/>
      <c r="C35" s="59"/>
    </row>
    <row r="36" spans="1:3" ht="12.75">
      <c r="A36" s="57" t="s">
        <v>72</v>
      </c>
      <c r="B36" s="59"/>
      <c r="C36" s="59"/>
    </row>
    <row r="37" spans="1:3" ht="12.75">
      <c r="A37" s="57"/>
      <c r="B37" s="59"/>
      <c r="C37" s="59"/>
    </row>
    <row r="38" spans="1:3" ht="12.75">
      <c r="A38" s="62" t="s">
        <v>77</v>
      </c>
      <c r="B38" s="61">
        <f>SUM(B33:B37)</f>
        <v>0</v>
      </c>
      <c r="C38" s="61">
        <f>SUM(C33:C37)</f>
        <v>0</v>
      </c>
    </row>
    <row r="39" spans="1:3" ht="12.75">
      <c r="A39" s="58" t="s">
        <v>46</v>
      </c>
      <c r="B39" s="59"/>
      <c r="C39" s="59"/>
    </row>
    <row r="40" spans="1:3" ht="12.75">
      <c r="A40" s="59" t="s">
        <v>73</v>
      </c>
      <c r="B40" s="59"/>
      <c r="C40" s="59"/>
    </row>
    <row r="41" spans="1:3" ht="12.75">
      <c r="A41" s="59" t="s">
        <v>31</v>
      </c>
      <c r="B41" s="59"/>
      <c r="C41" s="59"/>
    </row>
    <row r="42" spans="1:3" ht="12.75">
      <c r="A42" s="59" t="s">
        <v>32</v>
      </c>
      <c r="B42" s="59"/>
      <c r="C42" s="59"/>
    </row>
    <row r="43" spans="1:3" ht="12.75">
      <c r="A43" s="59" t="s">
        <v>55</v>
      </c>
      <c r="B43" s="59"/>
      <c r="C43" s="59"/>
    </row>
    <row r="44" spans="1:3" ht="12.75">
      <c r="A44" s="59" t="s">
        <v>52</v>
      </c>
      <c r="B44" s="59"/>
      <c r="C44" s="59"/>
    </row>
    <row r="45" spans="1:3" ht="12.75">
      <c r="A45" s="57"/>
      <c r="B45" s="59"/>
      <c r="C45" s="59"/>
    </row>
    <row r="46" spans="1:3" ht="12.75">
      <c r="A46" s="62" t="s">
        <v>78</v>
      </c>
      <c r="B46" s="61">
        <f>SUM(B40:B45)</f>
        <v>0</v>
      </c>
      <c r="C46" s="61">
        <f>SUM(C40:C45)</f>
        <v>0</v>
      </c>
    </row>
    <row r="47" spans="1:3" ht="12.75">
      <c r="A47" s="58" t="s">
        <v>19</v>
      </c>
      <c r="B47" s="59"/>
      <c r="C47" s="59"/>
    </row>
    <row r="48" spans="1:3" ht="12.75">
      <c r="A48" s="60" t="s">
        <v>50</v>
      </c>
      <c r="B48" s="59"/>
      <c r="C48" s="59"/>
    </row>
    <row r="49" spans="1:3" ht="12.75">
      <c r="A49" s="57" t="s">
        <v>53</v>
      </c>
      <c r="B49" s="59"/>
      <c r="C49" s="59"/>
    </row>
    <row r="50" spans="1:3" ht="12.75">
      <c r="A50" s="57" t="s">
        <v>54</v>
      </c>
      <c r="B50" s="59"/>
      <c r="C50" s="59"/>
    </row>
    <row r="51" spans="1:3" ht="12.75">
      <c r="A51" s="57" t="s">
        <v>49</v>
      </c>
      <c r="B51" s="59"/>
      <c r="C51" s="59"/>
    </row>
    <row r="52" spans="1:3" ht="12.75">
      <c r="A52" s="57" t="s">
        <v>41</v>
      </c>
      <c r="B52" s="59"/>
      <c r="C52" s="59"/>
    </row>
    <row r="53" spans="1:3" ht="12.75">
      <c r="A53" s="57" t="s">
        <v>42</v>
      </c>
      <c r="B53" s="59"/>
      <c r="C53" s="59"/>
    </row>
    <row r="54" spans="1:3" ht="12.75">
      <c r="A54" s="57" t="s">
        <v>43</v>
      </c>
      <c r="B54" s="59"/>
      <c r="C54" s="59"/>
    </row>
    <row r="55" spans="1:3" ht="12.75">
      <c r="A55" s="57" t="s">
        <v>44</v>
      </c>
      <c r="B55" s="59"/>
      <c r="C55" s="59"/>
    </row>
    <row r="56" spans="1:3" ht="12.75">
      <c r="A56" s="57" t="s">
        <v>45</v>
      </c>
      <c r="B56" s="59"/>
      <c r="C56" s="59"/>
    </row>
    <row r="57" spans="1:3" ht="12.75">
      <c r="A57" s="57" t="s">
        <v>74</v>
      </c>
      <c r="B57" s="59"/>
      <c r="C57" s="59"/>
    </row>
    <row r="58" spans="1:3" ht="12.75">
      <c r="A58" s="57"/>
      <c r="B58" s="59"/>
      <c r="C58" s="59"/>
    </row>
    <row r="59" spans="1:3" ht="12.75">
      <c r="A59" s="62" t="s">
        <v>79</v>
      </c>
      <c r="B59" s="61">
        <f>SUM(B48:B58)</f>
        <v>0</v>
      </c>
      <c r="C59" s="61">
        <f>SUM(C48:C58)</f>
        <v>0</v>
      </c>
    </row>
    <row r="60" spans="1:3" ht="12.75">
      <c r="A60" s="59"/>
      <c r="B60" s="59"/>
      <c r="C60" s="59"/>
    </row>
    <row r="61" spans="1:3" ht="12.75">
      <c r="A61" s="59" t="s">
        <v>81</v>
      </c>
      <c r="B61" s="59"/>
      <c r="C61" s="59"/>
    </row>
    <row r="62" spans="1:3" ht="12.75">
      <c r="A62" s="59"/>
      <c r="B62" s="59"/>
      <c r="C62" s="59"/>
    </row>
    <row r="63" spans="1:3" ht="12.75">
      <c r="A63" s="59"/>
      <c r="B63" s="59"/>
      <c r="C63" s="59"/>
    </row>
    <row r="64" spans="1:3" ht="12.75">
      <c r="A64" s="59"/>
      <c r="B64" s="59"/>
      <c r="C64" s="59"/>
    </row>
    <row r="65" spans="1:3" ht="12.75">
      <c r="A65" s="59"/>
      <c r="B65" s="59"/>
      <c r="C65" s="59"/>
    </row>
    <row r="66" spans="1:3" ht="12.75">
      <c r="A66" s="61" t="s">
        <v>82</v>
      </c>
      <c r="B66" s="61">
        <f>B59+B46+B38+B30+B11+B61</f>
        <v>0</v>
      </c>
      <c r="C66" s="61">
        <f>C59+C46+C38+C30+C11+C61</f>
        <v>0</v>
      </c>
    </row>
    <row r="68" spans="1:3" ht="12.75">
      <c r="A68" s="56" t="s">
        <v>83</v>
      </c>
      <c r="B68" s="63" t="e">
        <f>B66/(B66+C66)</f>
        <v>#DIV/0!</v>
      </c>
      <c r="C68" s="63" t="e">
        <f>C66/(C66+B66)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Plymouth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nelitabyrne</dc:creator>
  <cp:keywords/>
  <dc:description/>
  <cp:lastModifiedBy>nelitabyrne</cp:lastModifiedBy>
  <dcterms:created xsi:type="dcterms:W3CDTF">2011-08-30T03:54:16Z</dcterms:created>
  <dcterms:modified xsi:type="dcterms:W3CDTF">2017-03-14T21:48:42Z</dcterms:modified>
  <cp:category/>
  <cp:version/>
  <cp:contentType/>
  <cp:contentStatus/>
</cp:coreProperties>
</file>